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サマリー" sheetId="1" state="visible" r:id="rId3"/>
    <sheet name="価格リスト" sheetId="2" state="visible" r:id="rId4"/>
  </sheets>
  <definedNames>
    <definedName function="false" hidden="true" localSheetId="1" name="_xlnm._FilterDatabase" vbProcedure="false">価格リスト!$A$1:$L$31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<sst xmlns="http://schemas.openxmlformats.org/spreadsheetml/2006/main" count="175" uniqueCount="106">
  <si>
    <t xml:space="preserve">競合3サイト 価格調査レポート（サンプル）</t>
  </si>
  <si>
    <t xml:space="preserve">対象：PC周辺機器5カテゴリ・30商品　|　取得日時：2026/07/14 06:00　|　※本ファイルはポートフォリオ用サンプルです。商品・価格はすべて架空のデータです。</t>
  </si>
  <si>
    <t xml:space="preserve">調査商品数</t>
  </si>
  <si>
    <t xml:space="preserve">平均最安値</t>
  </si>
  <si>
    <t xml:space="preserve">最大価格差（同一商品のサイト間）</t>
  </si>
  <si>
    <t xml:space="preserve">サイトAが最安の商品数</t>
  </si>
  <si>
    <t xml:space="preserve">サイトBが最安の商品数</t>
  </si>
  <si>
    <t xml:space="preserve">サイトCが最安の商品数</t>
  </si>
  <si>
    <t xml:space="preserve">納品内容について</t>
  </si>
  <si>
    <t xml:space="preserve">・「価格リスト」シートに全商品の価格・在庫・最安値判定を掲載しています（フィルタ設定済み）。</t>
  </si>
  <si>
    <t xml:space="preserve">・最安値・最安サイト・価格差は数式で自動計算されるため、価格列を更新すると再計算されます。</t>
  </si>
  <si>
    <t xml:space="preserve">・実案件では、対象サイト・商品リスト・取得頻度（毎日/毎週）・納品形式をヒアリングの上で設計します。</t>
  </si>
  <si>
    <t xml:space="preserve">・定期取得（例：毎朝6時に自動更新）にも対応可能です。</t>
  </si>
  <si>
    <t xml:space="preserve">No.</t>
  </si>
  <si>
    <t xml:space="preserve">商品名</t>
  </si>
  <si>
    <t xml:space="preserve">型番</t>
  </si>
  <si>
    <t xml:space="preserve">カテゴリ</t>
  </si>
  <si>
    <t xml:space="preserve">サイトA価格</t>
  </si>
  <si>
    <t xml:space="preserve">サイトB価格</t>
  </si>
  <si>
    <t xml:space="preserve">サイトC価格</t>
  </si>
  <si>
    <t xml:space="preserve">最安値</t>
  </si>
  <si>
    <t xml:space="preserve">最安サイト</t>
  </si>
  <si>
    <t xml:space="preserve">価格差(最高-最安)</t>
  </si>
  <si>
    <t xml:space="preserve">在庫状況(A/B/C)</t>
  </si>
  <si>
    <t xml:space="preserve">取得日時</t>
  </si>
  <si>
    <r>
      <rPr>
        <sz val="10"/>
        <rFont val="Arial"/>
        <family val="0"/>
        <charset val="1"/>
      </rPr>
      <t xml:space="preserve">SoundPeak </t>
    </r>
    <r>
      <rPr>
        <sz val="10"/>
        <rFont val="Noto Sans CJK SC"/>
        <family val="2"/>
      </rPr>
      <t xml:space="preserve">ワイヤレスイヤホン </t>
    </r>
    <r>
      <rPr>
        <sz val="10"/>
        <rFont val="Arial"/>
        <family val="0"/>
        <charset val="1"/>
      </rPr>
      <t xml:space="preserve">SO-100</t>
    </r>
  </si>
  <si>
    <t xml:space="preserve">SO-100</t>
  </si>
  <si>
    <t xml:space="preserve">ワイヤレスイヤホン</t>
  </si>
  <si>
    <t xml:space="preserve">○/○/○</t>
  </si>
  <si>
    <t xml:space="preserve">2026/07/14 06:00</t>
  </si>
  <si>
    <r>
      <rPr>
        <sz val="10"/>
        <rFont val="Arial"/>
        <family val="0"/>
        <charset val="1"/>
      </rPr>
      <t xml:space="preserve">PowerGo </t>
    </r>
    <r>
      <rPr>
        <sz val="10"/>
        <rFont val="Noto Sans CJK SC"/>
        <family val="2"/>
      </rPr>
      <t xml:space="preserve">モバイルバッテリー </t>
    </r>
    <r>
      <rPr>
        <sz val="10"/>
        <rFont val="Arial"/>
        <family val="0"/>
        <charset val="1"/>
      </rPr>
      <t xml:space="preserve">PO-107</t>
    </r>
  </si>
  <si>
    <t xml:space="preserve">PO-107</t>
  </si>
  <si>
    <t xml:space="preserve">モバイルバッテリー</t>
  </si>
  <si>
    <r>
      <rPr>
        <sz val="10"/>
        <rFont val="Arial"/>
        <family val="0"/>
        <charset val="1"/>
      </rPr>
      <t xml:space="preserve">ViewLink Web</t>
    </r>
    <r>
      <rPr>
        <sz val="10"/>
        <rFont val="Noto Sans CJK SC"/>
        <family val="2"/>
      </rPr>
      <t xml:space="preserve">カメラ </t>
    </r>
    <r>
      <rPr>
        <sz val="10"/>
        <rFont val="Arial"/>
        <family val="0"/>
        <charset val="1"/>
      </rPr>
      <t xml:space="preserve">VI-114</t>
    </r>
  </si>
  <si>
    <t xml:space="preserve">VI-114</t>
  </si>
  <si>
    <r>
      <rPr>
        <sz val="10"/>
        <rFont val="Arial"/>
        <family val="0"/>
        <charset val="1"/>
      </rPr>
      <t xml:space="preserve">Web</t>
    </r>
    <r>
      <rPr>
        <sz val="10"/>
        <rFont val="Noto Sans CJK SC"/>
        <family val="2"/>
      </rPr>
      <t xml:space="preserve">カメラ</t>
    </r>
  </si>
  <si>
    <t xml:space="preserve">×/○/×</t>
  </si>
  <si>
    <r>
      <rPr>
        <sz val="10"/>
        <rFont val="Arial"/>
        <family val="0"/>
        <charset val="1"/>
      </rPr>
      <t xml:space="preserve">TypeMaster </t>
    </r>
    <r>
      <rPr>
        <sz val="10"/>
        <rFont val="Noto Sans CJK SC"/>
        <family val="2"/>
      </rPr>
      <t xml:space="preserve">キーボード </t>
    </r>
    <r>
      <rPr>
        <sz val="10"/>
        <rFont val="Arial"/>
        <family val="0"/>
        <charset val="1"/>
      </rPr>
      <t xml:space="preserve">TY-121</t>
    </r>
  </si>
  <si>
    <t xml:space="preserve">TY-121</t>
  </si>
  <si>
    <t xml:space="preserve">キーボード</t>
  </si>
  <si>
    <r>
      <rPr>
        <sz val="10"/>
        <rFont val="Arial"/>
        <family val="0"/>
        <charset val="1"/>
      </rPr>
      <t xml:space="preserve">ClickPro </t>
    </r>
    <r>
      <rPr>
        <sz val="10"/>
        <rFont val="Noto Sans CJK SC"/>
        <family val="2"/>
      </rPr>
      <t xml:space="preserve">マウス </t>
    </r>
    <r>
      <rPr>
        <sz val="10"/>
        <rFont val="Arial"/>
        <family val="0"/>
        <charset val="1"/>
      </rPr>
      <t xml:space="preserve">CL-128</t>
    </r>
  </si>
  <si>
    <t xml:space="preserve">CL-128</t>
  </si>
  <si>
    <t xml:space="preserve">マウス</t>
  </si>
  <si>
    <r>
      <rPr>
        <sz val="10"/>
        <rFont val="Arial"/>
        <family val="0"/>
        <charset val="1"/>
      </rPr>
      <t xml:space="preserve">SoundPeak </t>
    </r>
    <r>
      <rPr>
        <sz val="10"/>
        <rFont val="Noto Sans CJK SC"/>
        <family val="2"/>
      </rPr>
      <t xml:space="preserve">ワイヤレスイヤホン </t>
    </r>
    <r>
      <rPr>
        <sz val="10"/>
        <rFont val="Arial"/>
        <family val="0"/>
        <charset val="1"/>
      </rPr>
      <t xml:space="preserve">SO-135</t>
    </r>
  </si>
  <si>
    <t xml:space="preserve">SO-135</t>
  </si>
  <si>
    <t xml:space="preserve">○/×/○</t>
  </si>
  <si>
    <r>
      <rPr>
        <sz val="10"/>
        <rFont val="Arial"/>
        <family val="0"/>
        <charset val="1"/>
      </rPr>
      <t xml:space="preserve">PowerGo </t>
    </r>
    <r>
      <rPr>
        <sz val="10"/>
        <rFont val="Noto Sans CJK SC"/>
        <family val="2"/>
      </rPr>
      <t xml:space="preserve">モバイルバッテリー </t>
    </r>
    <r>
      <rPr>
        <sz val="10"/>
        <rFont val="Arial"/>
        <family val="0"/>
        <charset val="1"/>
      </rPr>
      <t xml:space="preserve">PO-142</t>
    </r>
  </si>
  <si>
    <t xml:space="preserve">PO-142</t>
  </si>
  <si>
    <t xml:space="preserve">△/○/×</t>
  </si>
  <si>
    <r>
      <rPr>
        <sz val="10"/>
        <rFont val="Arial"/>
        <family val="0"/>
        <charset val="1"/>
      </rPr>
      <t xml:space="preserve">ViewLink Web</t>
    </r>
    <r>
      <rPr>
        <sz val="10"/>
        <rFont val="Noto Sans CJK SC"/>
        <family val="2"/>
      </rPr>
      <t xml:space="preserve">カメラ </t>
    </r>
    <r>
      <rPr>
        <sz val="10"/>
        <rFont val="Arial"/>
        <family val="0"/>
        <charset val="1"/>
      </rPr>
      <t xml:space="preserve">VI-149</t>
    </r>
  </si>
  <si>
    <t xml:space="preserve">VI-149</t>
  </si>
  <si>
    <r>
      <rPr>
        <sz val="10"/>
        <rFont val="Arial"/>
        <family val="0"/>
        <charset val="1"/>
      </rPr>
      <t xml:space="preserve">TypeMaster </t>
    </r>
    <r>
      <rPr>
        <sz val="10"/>
        <rFont val="Noto Sans CJK SC"/>
        <family val="2"/>
      </rPr>
      <t xml:space="preserve">キーボード </t>
    </r>
    <r>
      <rPr>
        <sz val="10"/>
        <rFont val="Arial"/>
        <family val="0"/>
        <charset val="1"/>
      </rPr>
      <t xml:space="preserve">TY-156</t>
    </r>
  </si>
  <si>
    <t xml:space="preserve">TY-156</t>
  </si>
  <si>
    <t xml:space="preserve">○/△/○</t>
  </si>
  <si>
    <r>
      <rPr>
        <sz val="10"/>
        <rFont val="Arial"/>
        <family val="0"/>
        <charset val="1"/>
      </rPr>
      <t xml:space="preserve">ClickPro </t>
    </r>
    <r>
      <rPr>
        <sz val="10"/>
        <rFont val="Noto Sans CJK SC"/>
        <family val="2"/>
      </rPr>
      <t xml:space="preserve">マウス </t>
    </r>
    <r>
      <rPr>
        <sz val="10"/>
        <rFont val="Arial"/>
        <family val="0"/>
        <charset val="1"/>
      </rPr>
      <t xml:space="preserve">CL-163</t>
    </r>
  </si>
  <si>
    <t xml:space="preserve">CL-163</t>
  </si>
  <si>
    <r>
      <rPr>
        <sz val="10"/>
        <rFont val="Arial"/>
        <family val="0"/>
        <charset val="1"/>
      </rPr>
      <t xml:space="preserve">SoundPeak </t>
    </r>
    <r>
      <rPr>
        <sz val="10"/>
        <rFont val="Noto Sans CJK SC"/>
        <family val="2"/>
      </rPr>
      <t xml:space="preserve">ワイヤレスイヤホン </t>
    </r>
    <r>
      <rPr>
        <sz val="10"/>
        <rFont val="Arial"/>
        <family val="0"/>
        <charset val="1"/>
      </rPr>
      <t xml:space="preserve">SO-170</t>
    </r>
  </si>
  <si>
    <t xml:space="preserve">SO-170</t>
  </si>
  <si>
    <t xml:space="preserve">○/○/△</t>
  </si>
  <si>
    <r>
      <rPr>
        <sz val="10"/>
        <rFont val="Arial"/>
        <family val="0"/>
        <charset val="1"/>
      </rPr>
      <t xml:space="preserve">PowerGo </t>
    </r>
    <r>
      <rPr>
        <sz val="10"/>
        <rFont val="Noto Sans CJK SC"/>
        <family val="2"/>
      </rPr>
      <t xml:space="preserve">モバイルバッテリー </t>
    </r>
    <r>
      <rPr>
        <sz val="10"/>
        <rFont val="Arial"/>
        <family val="0"/>
        <charset val="1"/>
      </rPr>
      <t xml:space="preserve">PO-177</t>
    </r>
  </si>
  <si>
    <t xml:space="preserve">PO-177</t>
  </si>
  <si>
    <r>
      <rPr>
        <sz val="10"/>
        <rFont val="Arial"/>
        <family val="0"/>
        <charset val="1"/>
      </rPr>
      <t xml:space="preserve">ViewLink Web</t>
    </r>
    <r>
      <rPr>
        <sz val="10"/>
        <rFont val="Noto Sans CJK SC"/>
        <family val="2"/>
      </rPr>
      <t xml:space="preserve">カメラ </t>
    </r>
    <r>
      <rPr>
        <sz val="10"/>
        <rFont val="Arial"/>
        <family val="0"/>
        <charset val="1"/>
      </rPr>
      <t xml:space="preserve">VI-184</t>
    </r>
  </si>
  <si>
    <t xml:space="preserve">VI-184</t>
  </si>
  <si>
    <t xml:space="preserve">○/○/×</t>
  </si>
  <si>
    <r>
      <rPr>
        <sz val="10"/>
        <rFont val="Arial"/>
        <family val="0"/>
        <charset val="1"/>
      </rPr>
      <t xml:space="preserve">TypeMaster </t>
    </r>
    <r>
      <rPr>
        <sz val="10"/>
        <rFont val="Noto Sans CJK SC"/>
        <family val="2"/>
      </rPr>
      <t xml:space="preserve">キーボード </t>
    </r>
    <r>
      <rPr>
        <sz val="10"/>
        <rFont val="Arial"/>
        <family val="0"/>
        <charset val="1"/>
      </rPr>
      <t xml:space="preserve">TY-191</t>
    </r>
  </si>
  <si>
    <t xml:space="preserve">TY-191</t>
  </si>
  <si>
    <t xml:space="preserve">△/○/○</t>
  </si>
  <si>
    <r>
      <rPr>
        <sz val="10"/>
        <rFont val="Arial"/>
        <family val="0"/>
        <charset val="1"/>
      </rPr>
      <t xml:space="preserve">ClickPro </t>
    </r>
    <r>
      <rPr>
        <sz val="10"/>
        <rFont val="Noto Sans CJK SC"/>
        <family val="2"/>
      </rPr>
      <t xml:space="preserve">マウス </t>
    </r>
    <r>
      <rPr>
        <sz val="10"/>
        <rFont val="Arial"/>
        <family val="0"/>
        <charset val="1"/>
      </rPr>
      <t xml:space="preserve">CL-198</t>
    </r>
  </si>
  <si>
    <t xml:space="preserve">CL-198</t>
  </si>
  <si>
    <t xml:space="preserve">○/×/△</t>
  </si>
  <si>
    <r>
      <rPr>
        <sz val="10"/>
        <rFont val="Arial"/>
        <family val="0"/>
        <charset val="1"/>
      </rPr>
      <t xml:space="preserve">SoundPeak </t>
    </r>
    <r>
      <rPr>
        <sz val="10"/>
        <rFont val="Noto Sans CJK SC"/>
        <family val="2"/>
      </rPr>
      <t xml:space="preserve">ワイヤレスイヤホン </t>
    </r>
    <r>
      <rPr>
        <sz val="10"/>
        <rFont val="Arial"/>
        <family val="0"/>
        <charset val="1"/>
      </rPr>
      <t xml:space="preserve">SO-205</t>
    </r>
  </si>
  <si>
    <t xml:space="preserve">SO-205</t>
  </si>
  <si>
    <t xml:space="preserve">×/△/○</t>
  </si>
  <si>
    <r>
      <rPr>
        <sz val="10"/>
        <rFont val="Arial"/>
        <family val="0"/>
        <charset val="1"/>
      </rPr>
      <t xml:space="preserve">PowerGo </t>
    </r>
    <r>
      <rPr>
        <sz val="10"/>
        <rFont val="Noto Sans CJK SC"/>
        <family val="2"/>
      </rPr>
      <t xml:space="preserve">モバイルバッテリー </t>
    </r>
    <r>
      <rPr>
        <sz val="10"/>
        <rFont val="Arial"/>
        <family val="0"/>
        <charset val="1"/>
      </rPr>
      <t xml:space="preserve">PO-212</t>
    </r>
  </si>
  <si>
    <t xml:space="preserve">PO-212</t>
  </si>
  <si>
    <t xml:space="preserve">△/×/○</t>
  </si>
  <si>
    <r>
      <rPr>
        <sz val="10"/>
        <rFont val="Arial"/>
        <family val="0"/>
        <charset val="1"/>
      </rPr>
      <t xml:space="preserve">ViewLink Web</t>
    </r>
    <r>
      <rPr>
        <sz val="10"/>
        <rFont val="Noto Sans CJK SC"/>
        <family val="2"/>
      </rPr>
      <t xml:space="preserve">カメラ </t>
    </r>
    <r>
      <rPr>
        <sz val="10"/>
        <rFont val="Arial"/>
        <family val="0"/>
        <charset val="1"/>
      </rPr>
      <t xml:space="preserve">VI-219</t>
    </r>
  </si>
  <si>
    <t xml:space="preserve">VI-219</t>
  </si>
  <si>
    <r>
      <rPr>
        <sz val="10"/>
        <rFont val="Arial"/>
        <family val="0"/>
        <charset val="1"/>
      </rPr>
      <t xml:space="preserve">TypeMaster </t>
    </r>
    <r>
      <rPr>
        <sz val="10"/>
        <rFont val="Noto Sans CJK SC"/>
        <family val="2"/>
      </rPr>
      <t xml:space="preserve">キーボード </t>
    </r>
    <r>
      <rPr>
        <sz val="10"/>
        <rFont val="Arial"/>
        <family val="0"/>
        <charset val="1"/>
      </rPr>
      <t xml:space="preserve">TY-226</t>
    </r>
  </si>
  <si>
    <t xml:space="preserve">TY-226</t>
  </si>
  <si>
    <r>
      <rPr>
        <sz val="10"/>
        <rFont val="Arial"/>
        <family val="0"/>
        <charset val="1"/>
      </rPr>
      <t xml:space="preserve">ClickPro </t>
    </r>
    <r>
      <rPr>
        <sz val="10"/>
        <rFont val="Noto Sans CJK SC"/>
        <family val="2"/>
      </rPr>
      <t xml:space="preserve">マウス </t>
    </r>
    <r>
      <rPr>
        <sz val="10"/>
        <rFont val="Arial"/>
        <family val="0"/>
        <charset val="1"/>
      </rPr>
      <t xml:space="preserve">CL-233</t>
    </r>
  </si>
  <si>
    <t xml:space="preserve">CL-233</t>
  </si>
  <si>
    <r>
      <rPr>
        <sz val="10"/>
        <rFont val="Arial"/>
        <family val="0"/>
        <charset val="1"/>
      </rPr>
      <t xml:space="preserve">SoundPeak </t>
    </r>
    <r>
      <rPr>
        <sz val="10"/>
        <rFont val="Noto Sans CJK SC"/>
        <family val="2"/>
      </rPr>
      <t xml:space="preserve">ワイヤレスイヤホン </t>
    </r>
    <r>
      <rPr>
        <sz val="10"/>
        <rFont val="Arial"/>
        <family val="0"/>
        <charset val="1"/>
      </rPr>
      <t xml:space="preserve">SO-240</t>
    </r>
  </si>
  <si>
    <t xml:space="preserve">SO-240</t>
  </si>
  <si>
    <r>
      <rPr>
        <sz val="10"/>
        <rFont val="Arial"/>
        <family val="0"/>
        <charset val="1"/>
      </rPr>
      <t xml:space="preserve">PowerGo </t>
    </r>
    <r>
      <rPr>
        <sz val="10"/>
        <rFont val="Noto Sans CJK SC"/>
        <family val="2"/>
      </rPr>
      <t xml:space="preserve">モバイルバッテリー </t>
    </r>
    <r>
      <rPr>
        <sz val="10"/>
        <rFont val="Arial"/>
        <family val="0"/>
        <charset val="1"/>
      </rPr>
      <t xml:space="preserve">PO-247</t>
    </r>
  </si>
  <si>
    <t xml:space="preserve">PO-247</t>
  </si>
  <si>
    <t xml:space="preserve">×/○/△</t>
  </si>
  <si>
    <r>
      <rPr>
        <sz val="10"/>
        <rFont val="Arial"/>
        <family val="0"/>
        <charset val="1"/>
      </rPr>
      <t xml:space="preserve">ViewLink Web</t>
    </r>
    <r>
      <rPr>
        <sz val="10"/>
        <rFont val="Noto Sans CJK SC"/>
        <family val="2"/>
      </rPr>
      <t xml:space="preserve">カメラ </t>
    </r>
    <r>
      <rPr>
        <sz val="10"/>
        <rFont val="Arial"/>
        <family val="0"/>
        <charset val="1"/>
      </rPr>
      <t xml:space="preserve">VI-254</t>
    </r>
  </si>
  <si>
    <t xml:space="preserve">VI-254</t>
  </si>
  <si>
    <r>
      <rPr>
        <sz val="10"/>
        <rFont val="Arial"/>
        <family val="0"/>
        <charset val="1"/>
      </rPr>
      <t xml:space="preserve">TypeMaster </t>
    </r>
    <r>
      <rPr>
        <sz val="10"/>
        <rFont val="Noto Sans CJK SC"/>
        <family val="2"/>
      </rPr>
      <t xml:space="preserve">キーボード </t>
    </r>
    <r>
      <rPr>
        <sz val="10"/>
        <rFont val="Arial"/>
        <family val="0"/>
        <charset val="1"/>
      </rPr>
      <t xml:space="preserve">TY-261</t>
    </r>
  </si>
  <si>
    <t xml:space="preserve">TY-261</t>
  </si>
  <si>
    <t xml:space="preserve">×/○/○</t>
  </si>
  <si>
    <r>
      <rPr>
        <sz val="10"/>
        <rFont val="Arial"/>
        <family val="0"/>
        <charset val="1"/>
      </rPr>
      <t xml:space="preserve">ClickPro </t>
    </r>
    <r>
      <rPr>
        <sz val="10"/>
        <rFont val="Noto Sans CJK SC"/>
        <family val="2"/>
      </rPr>
      <t xml:space="preserve">マウス </t>
    </r>
    <r>
      <rPr>
        <sz val="10"/>
        <rFont val="Arial"/>
        <family val="0"/>
        <charset val="1"/>
      </rPr>
      <t xml:space="preserve">CL-268</t>
    </r>
  </si>
  <si>
    <t xml:space="preserve">CL-268</t>
  </si>
  <si>
    <t xml:space="preserve">×/×/△</t>
  </si>
  <si>
    <r>
      <rPr>
        <sz val="10"/>
        <rFont val="Arial"/>
        <family val="0"/>
        <charset val="1"/>
      </rPr>
      <t xml:space="preserve">SoundPeak </t>
    </r>
    <r>
      <rPr>
        <sz val="10"/>
        <rFont val="Noto Sans CJK SC"/>
        <family val="2"/>
      </rPr>
      <t xml:space="preserve">ワイヤレスイヤホン </t>
    </r>
    <r>
      <rPr>
        <sz val="10"/>
        <rFont val="Arial"/>
        <family val="0"/>
        <charset val="1"/>
      </rPr>
      <t xml:space="preserve">SO-275</t>
    </r>
  </si>
  <si>
    <t xml:space="preserve">SO-275</t>
  </si>
  <si>
    <t xml:space="preserve">△/○/△</t>
  </si>
  <si>
    <r>
      <rPr>
        <sz val="10"/>
        <rFont val="Arial"/>
        <family val="0"/>
        <charset val="1"/>
      </rPr>
      <t xml:space="preserve">PowerGo </t>
    </r>
    <r>
      <rPr>
        <sz val="10"/>
        <rFont val="Noto Sans CJK SC"/>
        <family val="2"/>
      </rPr>
      <t xml:space="preserve">モバイルバッテリー </t>
    </r>
    <r>
      <rPr>
        <sz val="10"/>
        <rFont val="Arial"/>
        <family val="0"/>
        <charset val="1"/>
      </rPr>
      <t xml:space="preserve">PO-282</t>
    </r>
  </si>
  <si>
    <t xml:space="preserve">PO-282</t>
  </si>
  <si>
    <r>
      <rPr>
        <sz val="10"/>
        <rFont val="Arial"/>
        <family val="0"/>
        <charset val="1"/>
      </rPr>
      <t xml:space="preserve">ViewLink Web</t>
    </r>
    <r>
      <rPr>
        <sz val="10"/>
        <rFont val="Noto Sans CJK SC"/>
        <family val="2"/>
      </rPr>
      <t xml:space="preserve">カメラ </t>
    </r>
    <r>
      <rPr>
        <sz val="10"/>
        <rFont val="Arial"/>
        <family val="0"/>
        <charset val="1"/>
      </rPr>
      <t xml:space="preserve">VI-289</t>
    </r>
  </si>
  <si>
    <t xml:space="preserve">VI-289</t>
  </si>
  <si>
    <r>
      <rPr>
        <sz val="10"/>
        <rFont val="Arial"/>
        <family val="0"/>
        <charset val="1"/>
      </rPr>
      <t xml:space="preserve">TypeMaster </t>
    </r>
    <r>
      <rPr>
        <sz val="10"/>
        <rFont val="Noto Sans CJK SC"/>
        <family val="2"/>
      </rPr>
      <t xml:space="preserve">キーボード </t>
    </r>
    <r>
      <rPr>
        <sz val="10"/>
        <rFont val="Arial"/>
        <family val="0"/>
        <charset val="1"/>
      </rPr>
      <t xml:space="preserve">TY-296</t>
    </r>
  </si>
  <si>
    <t xml:space="preserve">TY-296</t>
  </si>
  <si>
    <r>
      <rPr>
        <sz val="10"/>
        <rFont val="Arial"/>
        <family val="0"/>
        <charset val="1"/>
      </rPr>
      <t xml:space="preserve">ClickPro </t>
    </r>
    <r>
      <rPr>
        <sz val="10"/>
        <rFont val="Noto Sans CJK SC"/>
        <family val="2"/>
      </rPr>
      <t xml:space="preserve">マウス </t>
    </r>
    <r>
      <rPr>
        <sz val="10"/>
        <rFont val="Arial"/>
        <family val="0"/>
        <charset val="1"/>
      </rPr>
      <t xml:space="preserve">CL-303</t>
    </r>
  </si>
  <si>
    <t xml:space="preserve">CL-303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</si>
</sst>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\円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5445E"/>
      <name val="Noto Sans CJK SC"/>
      <family val="2"/>
      <charset val="1"/>
    </font>
    <font>
      <sz val="9"/>
      <color rgb="FF5C6B70"/>
      <name val="Noto Sans CJK SC"/>
      <family val="2"/>
      <charset val="1"/>
    </font>
    <font>
      <sz val="11"/>
      <name val="Noto Sans CJK SC"/>
      <family val="2"/>
      <charset val="1"/>
    </font>
    <font>
      <b val="true"/>
      <sz val="11"/>
      <color rgb="FF05445E"/>
      <name val="Arial"/>
      <family val="0"/>
      <charset val="1"/>
    </font>
    <font>
      <b val="true"/>
      <sz val="12"/>
      <color rgb="FF05445E"/>
      <name val="Noto Sans CJK SC"/>
      <family val="2"/>
      <charset val="1"/>
    </font>
    <font>
      <sz val="10"/>
      <color rgb="FF333333"/>
      <name val="Noto Sans CJK SC"/>
      <family val="2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FFFFFF"/>
      <name val="Noto Sans CJK SC"/>
      <family val="2"/>
      <charset val="1"/>
    </font>
    <font>
      <sz val="10"/>
      <name val="Arial"/>
      <family val="0"/>
      <charset val="1"/>
    </font>
    <font>
      <sz val="10"/>
      <name val="Noto Sans CJK SC"/>
      <family val="2"/>
    </font>
    <font>
      <sz val="10"/>
      <name val="Noto Sans CJK S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28090"/>
        <bgColor rgb="FF008080"/>
      </patternFill>
    </fill>
    <fill>
      <patternFill patternType="solid">
        <fgColor rgb="FFEAF6F6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E2E2"/>
      </bottom>
      <diagonal/>
    </border>
    <border diagonalUp="false" diagonalDown="false">
      <left style="thin">
        <color rgb="FFC9E2E2"/>
      </left>
      <right style="thin">
        <color rgb="FFC9E2E2"/>
      </right>
      <top style="thin">
        <color rgb="FFC9E2E2"/>
      </top>
      <bottom style="thin">
        <color rgb="FFC9E2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3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028090"/>
          <bgColor rgb="FF000000"/>
        </patternFill>
      </fill>
    </dxf>
    <dxf>
      <fill>
        <patternFill patternType="solid">
          <fgColor rgb="FFEAF6F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28090"/>
      <rgbColor rgb="FFC0C0C0"/>
      <rgbColor rgb="FF808080"/>
      <rgbColor rgb="FF9999FF"/>
      <rgbColor rgb="FF993366"/>
      <rgbColor rgb="FFFFFFCC"/>
      <rgbColor rgb="FFEAF6F6"/>
      <rgbColor rgb="FF660066"/>
      <rgbColor rgb="FFFF8080"/>
      <rgbColor rgb="FF0066CC"/>
      <rgbColor rgb="FFC9E2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B70"/>
      <rgbColor rgb="FF969696"/>
      <rgbColor rgb="FF0544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40"/>
    <col collapsed="false" customWidth="true" hidden="false" outlineLevel="0" max="3" min="3" style="1" width="4"/>
    <col collapsed="false" customWidth="true" hidden="false" outlineLevel="0" max="4" min="4" style="1" width="16"/>
  </cols>
  <sheetData>
    <row r="2" customFormat="false" ht="23.2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  <c r="C5" s="5"/>
      <c r="D5" s="6" t="n">
        <f aca="false">COUNTA(価格リスト!A2:A31)</f>
        <v>30</v>
      </c>
    </row>
    <row r="6" customFormat="false" ht="16.5" hidden="false" customHeight="true" outlineLevel="0" collapsed="false">
      <c r="B6" s="4" t="s">
        <v>3</v>
      </c>
      <c r="C6" s="5"/>
      <c r="D6" s="7" t="n">
        <f aca="false">AVERAGE(価格リスト!H2:H31)</f>
        <v>7303.33333333333</v>
      </c>
    </row>
    <row r="7" customFormat="false" ht="16.5" hidden="false" customHeight="true" outlineLevel="0" collapsed="false">
      <c r="B7" s="4" t="s">
        <v>4</v>
      </c>
      <c r="C7" s="5"/>
      <c r="D7" s="7" t="n">
        <f aca="false">MAX(価格リスト!J2:J31)</f>
        <v>600</v>
      </c>
    </row>
    <row r="8" customFormat="false" ht="16.5" hidden="false" customHeight="true" outlineLevel="0" collapsed="false">
      <c r="B8" s="4" t="s">
        <v>5</v>
      </c>
      <c r="C8" s="5"/>
      <c r="D8" s="6" t="n">
        <f aca="false">COUNTIF(価格リスト!I2:I31,"サイトA")</f>
        <v>14</v>
      </c>
    </row>
    <row r="9" customFormat="false" ht="16.5" hidden="false" customHeight="true" outlineLevel="0" collapsed="false">
      <c r="B9" s="4" t="s">
        <v>6</v>
      </c>
      <c r="C9" s="5"/>
      <c r="D9" s="6" t="n">
        <f aca="false">COUNTIF(価格リスト!I2:I31,"サイトB")</f>
        <v>8</v>
      </c>
    </row>
    <row r="10" customFormat="false" ht="16.5" hidden="false" customHeight="true" outlineLevel="0" collapsed="false">
      <c r="B10" s="4" t="s">
        <v>7</v>
      </c>
      <c r="C10" s="5"/>
      <c r="D10" s="6" t="n">
        <f aca="false">COUNTIF(価格リスト!I2:I31,"サイトC")</f>
        <v>8</v>
      </c>
    </row>
    <row r="13" customFormat="false" ht="15" hidden="false" customHeight="true" outlineLevel="0" collapsed="false">
      <c r="B13" s="8" t="s">
        <v>8</v>
      </c>
    </row>
    <row r="14" customFormat="false" ht="15" hidden="false" customHeight="true" outlineLevel="0" collapsed="false">
      <c r="B14" s="9" t="s">
        <v>9</v>
      </c>
    </row>
    <row r="15" customFormat="false" ht="15" hidden="false" customHeight="true" outlineLevel="0" collapsed="false">
      <c r="B15" s="9" t="s">
        <v>10</v>
      </c>
    </row>
    <row r="16" customFormat="false" ht="15" hidden="false" customHeight="true" outlineLevel="0" collapsed="false">
      <c r="B16" s="9" t="s">
        <v>11</v>
      </c>
    </row>
    <row r="17" customFormat="false" ht="15" hidden="false" customHeight="true" outlineLevel="0" collapsed="false">
      <c r="B17" s="9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34"/>
    <col collapsed="false" customWidth="true" hidden="false" outlineLevel="0" max="3" min="3" style="1" width="10"/>
    <col collapsed="false" customWidth="true" hidden="false" outlineLevel="0" max="4" min="4" style="1" width="18"/>
    <col collapsed="false" customWidth="true" hidden="false" outlineLevel="0" max="8" min="5" style="1" width="12"/>
    <col collapsed="false" customWidth="true" hidden="false" outlineLevel="0" max="9" min="9" style="1" width="11"/>
    <col collapsed="false" customWidth="true" hidden="false" outlineLevel="0" max="10" min="10" style="1" width="15"/>
    <col collapsed="false" customWidth="true" hidden="false" outlineLevel="0" max="11" min="11" style="1" width="14"/>
    <col collapsed="false" customWidth="true" hidden="false" outlineLevel="0" max="12" min="12" style="1" width="17"/>
  </cols>
  <sheetData>
    <row r="1" customFormat="false" ht="27.75" hidden="false" customHeight="true" outlineLevel="0" collapsed="false">
      <c r="A1" s="10" t="s">
        <v>13</v>
      </c>
      <c r="B1" s="11" t="s">
        <v>14</v>
      </c>
      <c r="C1" s="11" t="s">
        <v>15</v>
      </c>
      <c r="D1" s="11" t="s">
        <v>16</v>
      </c>
      <c r="E1" s="11" t="s">
        <v>17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</row>
    <row r="2" customFormat="false" ht="15" hidden="false" customHeight="true" outlineLevel="0" collapsed="false">
      <c r="A2" s="12" t="n">
        <v>1</v>
      </c>
      <c r="B2" s="13" t="s">
        <v>25</v>
      </c>
      <c r="C2" s="12" t="s">
        <v>26</v>
      </c>
      <c r="D2" s="14" t="s">
        <v>27</v>
      </c>
      <c r="E2" s="15" t="n">
        <v>3180</v>
      </c>
      <c r="F2" s="15" t="n">
        <v>3480</v>
      </c>
      <c r="G2" s="15" t="n">
        <v>3380</v>
      </c>
      <c r="H2" s="15" t="n">
        <f aca="false">MIN(E2:G2)</f>
        <v>3180</v>
      </c>
      <c r="I2" s="12" t="str">
        <f aca="false">INDEX({"サイトA","サイトB","サイトC"},MATCH(H2,E2:G2,0))</f>
        <v>サイトA</v>
      </c>
      <c r="J2" s="15" t="n">
        <f aca="false">MAX(E2:G2)-H2</f>
        <v>300</v>
      </c>
      <c r="K2" s="12" t="s">
        <v>28</v>
      </c>
      <c r="L2" s="12" t="s">
        <v>29</v>
      </c>
    </row>
    <row r="3" customFormat="false" ht="15" hidden="false" customHeight="true" outlineLevel="0" collapsed="false">
      <c r="A3" s="16" t="n">
        <v>2</v>
      </c>
      <c r="B3" s="17" t="s">
        <v>30</v>
      </c>
      <c r="C3" s="16" t="s">
        <v>31</v>
      </c>
      <c r="D3" s="18" t="s">
        <v>32</v>
      </c>
      <c r="E3" s="19" t="n">
        <v>3730</v>
      </c>
      <c r="F3" s="19" t="n">
        <v>3630</v>
      </c>
      <c r="G3" s="19" t="n">
        <v>3230</v>
      </c>
      <c r="H3" s="19" t="n">
        <f aca="false">MIN(E3:G3)</f>
        <v>3230</v>
      </c>
      <c r="I3" s="16" t="str">
        <f aca="false">INDEX({"サイトA","サイトB","サイトC"},MATCH(H3,E3:G3,0))</f>
        <v>サイトC</v>
      </c>
      <c r="J3" s="19" t="n">
        <f aca="false">MAX(E3:G3)-H3</f>
        <v>500</v>
      </c>
      <c r="K3" s="16" t="s">
        <v>28</v>
      </c>
      <c r="L3" s="16" t="s">
        <v>29</v>
      </c>
    </row>
    <row r="4" customFormat="false" ht="15" hidden="false" customHeight="true" outlineLevel="0" collapsed="false">
      <c r="A4" s="12" t="n">
        <v>3</v>
      </c>
      <c r="B4" s="13" t="s">
        <v>33</v>
      </c>
      <c r="C4" s="12" t="s">
        <v>34</v>
      </c>
      <c r="D4" s="13" t="s">
        <v>35</v>
      </c>
      <c r="E4" s="15" t="n">
        <v>5730</v>
      </c>
      <c r="F4" s="15" t="n">
        <v>5780</v>
      </c>
      <c r="G4" s="15" t="n">
        <v>5230</v>
      </c>
      <c r="H4" s="15" t="n">
        <f aca="false">MIN(E4:G4)</f>
        <v>5230</v>
      </c>
      <c r="I4" s="12" t="str">
        <f aca="false">INDEX({"サイトA","サイトB","サイトC"},MATCH(H4,E4:G4,0))</f>
        <v>サイトC</v>
      </c>
      <c r="J4" s="15" t="n">
        <f aca="false">MAX(E4:G4)-H4</f>
        <v>550</v>
      </c>
      <c r="K4" s="12" t="s">
        <v>36</v>
      </c>
      <c r="L4" s="12" t="s">
        <v>29</v>
      </c>
    </row>
    <row r="5" customFormat="false" ht="15" hidden="false" customHeight="true" outlineLevel="0" collapsed="false">
      <c r="A5" s="16" t="n">
        <v>4</v>
      </c>
      <c r="B5" s="17" t="s">
        <v>37</v>
      </c>
      <c r="C5" s="16" t="s">
        <v>38</v>
      </c>
      <c r="D5" s="18" t="s">
        <v>39</v>
      </c>
      <c r="E5" s="19" t="n">
        <v>12650</v>
      </c>
      <c r="F5" s="19" t="n">
        <v>12950</v>
      </c>
      <c r="G5" s="19" t="n">
        <v>13200</v>
      </c>
      <c r="H5" s="19" t="n">
        <f aca="false">MIN(E5:G5)</f>
        <v>12650</v>
      </c>
      <c r="I5" s="16" t="str">
        <f aca="false">INDEX({"サイトA","サイトB","サイトC"},MATCH(H5,E5:G5,0))</f>
        <v>サイトA</v>
      </c>
      <c r="J5" s="19" t="n">
        <f aca="false">MAX(E5:G5)-H5</f>
        <v>550</v>
      </c>
      <c r="K5" s="16" t="s">
        <v>28</v>
      </c>
      <c r="L5" s="16" t="s">
        <v>29</v>
      </c>
    </row>
    <row r="6" customFormat="false" ht="15" hidden="false" customHeight="true" outlineLevel="0" collapsed="false">
      <c r="A6" s="12" t="n">
        <v>5</v>
      </c>
      <c r="B6" s="13" t="s">
        <v>40</v>
      </c>
      <c r="C6" s="12" t="s">
        <v>41</v>
      </c>
      <c r="D6" s="14" t="s">
        <v>42</v>
      </c>
      <c r="E6" s="15" t="n">
        <v>12800</v>
      </c>
      <c r="F6" s="15" t="n">
        <v>12800</v>
      </c>
      <c r="G6" s="15" t="n">
        <v>12700</v>
      </c>
      <c r="H6" s="15" t="n">
        <f aca="false">MIN(E6:G6)</f>
        <v>12700</v>
      </c>
      <c r="I6" s="12" t="str">
        <f aca="false">INDEX({"サイトA","サイトB","サイトC"},MATCH(H6,E6:G6,0))</f>
        <v>サイトC</v>
      </c>
      <c r="J6" s="15" t="n">
        <f aca="false">MAX(E6:G6)-H6</f>
        <v>100</v>
      </c>
      <c r="K6" s="12" t="s">
        <v>28</v>
      </c>
      <c r="L6" s="12" t="s">
        <v>29</v>
      </c>
    </row>
    <row r="7" customFormat="false" ht="15" hidden="false" customHeight="true" outlineLevel="0" collapsed="false">
      <c r="A7" s="16" t="n">
        <v>6</v>
      </c>
      <c r="B7" s="17" t="s">
        <v>43</v>
      </c>
      <c r="C7" s="16" t="s">
        <v>44</v>
      </c>
      <c r="D7" s="18" t="s">
        <v>27</v>
      </c>
      <c r="E7" s="19" t="n">
        <v>3580</v>
      </c>
      <c r="F7" s="19" t="n">
        <v>3080</v>
      </c>
      <c r="G7" s="19" t="n">
        <v>3480</v>
      </c>
      <c r="H7" s="19" t="n">
        <f aca="false">MIN(E7:G7)</f>
        <v>3080</v>
      </c>
      <c r="I7" s="16" t="str">
        <f aca="false">INDEX({"サイトA","サイトB","サイトC"},MATCH(H7,E7:G7,0))</f>
        <v>サイトB</v>
      </c>
      <c r="J7" s="19" t="n">
        <f aca="false">MAX(E7:G7)-H7</f>
        <v>500</v>
      </c>
      <c r="K7" s="16" t="s">
        <v>45</v>
      </c>
      <c r="L7" s="16" t="s">
        <v>29</v>
      </c>
    </row>
    <row r="8" customFormat="false" ht="15" hidden="false" customHeight="true" outlineLevel="0" collapsed="false">
      <c r="A8" s="12" t="n">
        <v>7</v>
      </c>
      <c r="B8" s="13" t="s">
        <v>46</v>
      </c>
      <c r="C8" s="12" t="s">
        <v>47</v>
      </c>
      <c r="D8" s="14" t="s">
        <v>32</v>
      </c>
      <c r="E8" s="15" t="n">
        <v>3080</v>
      </c>
      <c r="F8" s="15" t="n">
        <v>3280</v>
      </c>
      <c r="G8" s="15" t="n">
        <v>2730</v>
      </c>
      <c r="H8" s="15" t="n">
        <f aca="false">MIN(E8:G8)</f>
        <v>2730</v>
      </c>
      <c r="I8" s="12" t="str">
        <f aca="false">INDEX({"サイトA","サイトB","サイトC"},MATCH(H8,E8:G8,0))</f>
        <v>サイトC</v>
      </c>
      <c r="J8" s="15" t="n">
        <f aca="false">MAX(E8:G8)-H8</f>
        <v>550</v>
      </c>
      <c r="K8" s="12" t="s">
        <v>48</v>
      </c>
      <c r="L8" s="12" t="s">
        <v>29</v>
      </c>
    </row>
    <row r="9" customFormat="false" ht="15" hidden="false" customHeight="true" outlineLevel="0" collapsed="false">
      <c r="A9" s="16" t="n">
        <v>8</v>
      </c>
      <c r="B9" s="17" t="s">
        <v>49</v>
      </c>
      <c r="C9" s="16" t="s">
        <v>50</v>
      </c>
      <c r="D9" s="17" t="s">
        <v>35</v>
      </c>
      <c r="E9" s="19" t="n">
        <v>7230</v>
      </c>
      <c r="F9" s="19" t="n">
        <v>6980</v>
      </c>
      <c r="G9" s="19" t="n">
        <v>7380</v>
      </c>
      <c r="H9" s="19" t="n">
        <f aca="false">MIN(E9:G9)</f>
        <v>6980</v>
      </c>
      <c r="I9" s="16" t="str">
        <f aca="false">INDEX({"サイトA","サイトB","サイトC"},MATCH(H9,E9:G9,0))</f>
        <v>サイトB</v>
      </c>
      <c r="J9" s="19" t="n">
        <f aca="false">MAX(E9:G9)-H9</f>
        <v>400</v>
      </c>
      <c r="K9" s="16" t="s">
        <v>28</v>
      </c>
      <c r="L9" s="16" t="s">
        <v>29</v>
      </c>
    </row>
    <row r="10" customFormat="false" ht="15" hidden="false" customHeight="true" outlineLevel="0" collapsed="false">
      <c r="A10" s="12" t="n">
        <v>9</v>
      </c>
      <c r="B10" s="13" t="s">
        <v>51</v>
      </c>
      <c r="C10" s="12" t="s">
        <v>52</v>
      </c>
      <c r="D10" s="14" t="s">
        <v>39</v>
      </c>
      <c r="E10" s="15" t="n">
        <v>5480</v>
      </c>
      <c r="F10" s="15" t="n">
        <v>5080</v>
      </c>
      <c r="G10" s="15" t="n">
        <v>5380</v>
      </c>
      <c r="H10" s="15" t="n">
        <f aca="false">MIN(E10:G10)</f>
        <v>5080</v>
      </c>
      <c r="I10" s="12" t="str">
        <f aca="false">INDEX({"サイトA","サイトB","サイトC"},MATCH(H10,E10:G10,0))</f>
        <v>サイトB</v>
      </c>
      <c r="J10" s="15" t="n">
        <f aca="false">MAX(E10:G10)-H10</f>
        <v>400</v>
      </c>
      <c r="K10" s="12" t="s">
        <v>53</v>
      </c>
      <c r="L10" s="12" t="s">
        <v>29</v>
      </c>
    </row>
    <row r="11" customFormat="false" ht="15" hidden="false" customHeight="true" outlineLevel="0" collapsed="false">
      <c r="A11" s="16" t="n">
        <v>10</v>
      </c>
      <c r="B11" s="17" t="s">
        <v>54</v>
      </c>
      <c r="C11" s="16" t="s">
        <v>55</v>
      </c>
      <c r="D11" s="18" t="s">
        <v>42</v>
      </c>
      <c r="E11" s="19" t="n">
        <v>15800</v>
      </c>
      <c r="F11" s="19" t="n">
        <v>15600</v>
      </c>
      <c r="G11" s="19" t="n">
        <v>15800</v>
      </c>
      <c r="H11" s="19" t="n">
        <f aca="false">MIN(E11:G11)</f>
        <v>15600</v>
      </c>
      <c r="I11" s="16" t="str">
        <f aca="false">INDEX({"サイトA","サイトB","サイトC"},MATCH(H11,E11:G11,0))</f>
        <v>サイトB</v>
      </c>
      <c r="J11" s="19" t="n">
        <f aca="false">MAX(E11:G11)-H11</f>
        <v>200</v>
      </c>
      <c r="K11" s="16" t="s">
        <v>28</v>
      </c>
      <c r="L11" s="16" t="s">
        <v>29</v>
      </c>
    </row>
    <row r="12" customFormat="false" ht="15" hidden="false" customHeight="true" outlineLevel="0" collapsed="false">
      <c r="A12" s="12" t="n">
        <v>11</v>
      </c>
      <c r="B12" s="13" t="s">
        <v>56</v>
      </c>
      <c r="C12" s="12" t="s">
        <v>57</v>
      </c>
      <c r="D12" s="14" t="s">
        <v>27</v>
      </c>
      <c r="E12" s="15" t="n">
        <v>3730</v>
      </c>
      <c r="F12" s="15" t="n">
        <v>3280</v>
      </c>
      <c r="G12" s="15" t="n">
        <v>3880</v>
      </c>
      <c r="H12" s="15" t="n">
        <f aca="false">MIN(E12:G12)</f>
        <v>3280</v>
      </c>
      <c r="I12" s="12" t="str">
        <f aca="false">INDEX({"サイトA","サイトB","サイトC"},MATCH(H12,E12:G12,0))</f>
        <v>サイトB</v>
      </c>
      <c r="J12" s="15" t="n">
        <f aca="false">MAX(E12:G12)-H12</f>
        <v>600</v>
      </c>
      <c r="K12" s="12" t="s">
        <v>58</v>
      </c>
      <c r="L12" s="12" t="s">
        <v>29</v>
      </c>
    </row>
    <row r="13" customFormat="false" ht="15" hidden="false" customHeight="true" outlineLevel="0" collapsed="false">
      <c r="A13" s="16" t="n">
        <v>12</v>
      </c>
      <c r="B13" s="17" t="s">
        <v>59</v>
      </c>
      <c r="C13" s="16" t="s">
        <v>60</v>
      </c>
      <c r="D13" s="18" t="s">
        <v>32</v>
      </c>
      <c r="E13" s="19" t="n">
        <v>12800</v>
      </c>
      <c r="F13" s="19" t="n">
        <v>13100</v>
      </c>
      <c r="G13" s="19" t="n">
        <v>12700</v>
      </c>
      <c r="H13" s="19" t="n">
        <f aca="false">MIN(E13:G13)</f>
        <v>12700</v>
      </c>
      <c r="I13" s="16" t="str">
        <f aca="false">INDEX({"サイトA","サイトB","サイトC"},MATCH(H13,E13:G13,0))</f>
        <v>サイトC</v>
      </c>
      <c r="J13" s="19" t="n">
        <f aca="false">MAX(E13:G13)-H13</f>
        <v>400</v>
      </c>
      <c r="K13" s="16" t="s">
        <v>28</v>
      </c>
      <c r="L13" s="16" t="s">
        <v>29</v>
      </c>
    </row>
    <row r="14" customFormat="false" ht="15" hidden="false" customHeight="true" outlineLevel="0" collapsed="false">
      <c r="A14" s="12" t="n">
        <v>13</v>
      </c>
      <c r="B14" s="13" t="s">
        <v>61</v>
      </c>
      <c r="C14" s="12" t="s">
        <v>62</v>
      </c>
      <c r="D14" s="13" t="s">
        <v>35</v>
      </c>
      <c r="E14" s="15" t="n">
        <v>2980</v>
      </c>
      <c r="F14" s="15" t="n">
        <v>3130</v>
      </c>
      <c r="G14" s="15" t="n">
        <v>2980</v>
      </c>
      <c r="H14" s="15" t="n">
        <f aca="false">MIN(E14:G14)</f>
        <v>2980</v>
      </c>
      <c r="I14" s="12" t="str">
        <f aca="false">INDEX({"サイトA","サイトB","サイトC"},MATCH(H14,E14:G14,0))</f>
        <v>サイトA</v>
      </c>
      <c r="J14" s="15" t="n">
        <f aca="false">MAX(E14:G14)-H14</f>
        <v>150</v>
      </c>
      <c r="K14" s="12" t="s">
        <v>63</v>
      </c>
      <c r="L14" s="12" t="s">
        <v>29</v>
      </c>
    </row>
    <row r="15" customFormat="false" ht="15" hidden="false" customHeight="true" outlineLevel="0" collapsed="false">
      <c r="A15" s="16" t="n">
        <v>14</v>
      </c>
      <c r="B15" s="17" t="s">
        <v>64</v>
      </c>
      <c r="C15" s="16" t="s">
        <v>65</v>
      </c>
      <c r="D15" s="18" t="s">
        <v>39</v>
      </c>
      <c r="E15" s="19" t="n">
        <v>8330</v>
      </c>
      <c r="F15" s="19" t="n">
        <v>8630</v>
      </c>
      <c r="G15" s="19" t="n">
        <v>8680</v>
      </c>
      <c r="H15" s="19" t="n">
        <f aca="false">MIN(E15:G15)</f>
        <v>8330</v>
      </c>
      <c r="I15" s="16" t="str">
        <f aca="false">INDEX({"サイトA","サイトB","サイトC"},MATCH(H15,E15:G15,0))</f>
        <v>サイトA</v>
      </c>
      <c r="J15" s="19" t="n">
        <f aca="false">MAX(E15:G15)-H15</f>
        <v>350</v>
      </c>
      <c r="K15" s="16" t="s">
        <v>66</v>
      </c>
      <c r="L15" s="16" t="s">
        <v>29</v>
      </c>
    </row>
    <row r="16" customFormat="false" ht="15" hidden="false" customHeight="true" outlineLevel="0" collapsed="false">
      <c r="A16" s="12" t="n">
        <v>15</v>
      </c>
      <c r="B16" s="13" t="s">
        <v>67</v>
      </c>
      <c r="C16" s="12" t="s">
        <v>68</v>
      </c>
      <c r="D16" s="14" t="s">
        <v>42</v>
      </c>
      <c r="E16" s="15" t="n">
        <v>4130</v>
      </c>
      <c r="F16" s="15" t="n">
        <v>4580</v>
      </c>
      <c r="G16" s="15" t="n">
        <v>4680</v>
      </c>
      <c r="H16" s="15" t="n">
        <f aca="false">MIN(E16:G16)</f>
        <v>4130</v>
      </c>
      <c r="I16" s="12" t="str">
        <f aca="false">INDEX({"サイトA","サイトB","サイトC"},MATCH(H16,E16:G16,0))</f>
        <v>サイトA</v>
      </c>
      <c r="J16" s="15" t="n">
        <f aca="false">MAX(E16:G16)-H16</f>
        <v>550</v>
      </c>
      <c r="K16" s="12" t="s">
        <v>69</v>
      </c>
      <c r="L16" s="12" t="s">
        <v>29</v>
      </c>
    </row>
    <row r="17" customFormat="false" ht="15" hidden="false" customHeight="true" outlineLevel="0" collapsed="false">
      <c r="A17" s="16" t="n">
        <v>16</v>
      </c>
      <c r="B17" s="17" t="s">
        <v>70</v>
      </c>
      <c r="C17" s="16" t="s">
        <v>71</v>
      </c>
      <c r="D17" s="18" t="s">
        <v>27</v>
      </c>
      <c r="E17" s="19" t="n">
        <v>12800</v>
      </c>
      <c r="F17" s="19" t="n">
        <v>12600</v>
      </c>
      <c r="G17" s="19" t="n">
        <v>12700</v>
      </c>
      <c r="H17" s="19" t="n">
        <f aca="false">MIN(E17:G17)</f>
        <v>12600</v>
      </c>
      <c r="I17" s="16" t="str">
        <f aca="false">INDEX({"サイトA","サイトB","サイトC"},MATCH(H17,E17:G17,0))</f>
        <v>サイトB</v>
      </c>
      <c r="J17" s="19" t="n">
        <f aca="false">MAX(E17:G17)-H17</f>
        <v>200</v>
      </c>
      <c r="K17" s="16" t="s">
        <v>72</v>
      </c>
      <c r="L17" s="16" t="s">
        <v>29</v>
      </c>
    </row>
    <row r="18" customFormat="false" ht="15" hidden="false" customHeight="true" outlineLevel="0" collapsed="false">
      <c r="A18" s="12" t="n">
        <v>17</v>
      </c>
      <c r="B18" s="13" t="s">
        <v>73</v>
      </c>
      <c r="C18" s="12" t="s">
        <v>74</v>
      </c>
      <c r="D18" s="14" t="s">
        <v>32</v>
      </c>
      <c r="E18" s="15" t="n">
        <v>2680</v>
      </c>
      <c r="F18" s="15" t="n">
        <v>2780</v>
      </c>
      <c r="G18" s="15" t="n">
        <v>2880</v>
      </c>
      <c r="H18" s="15" t="n">
        <f aca="false">MIN(E18:G18)</f>
        <v>2680</v>
      </c>
      <c r="I18" s="12" t="str">
        <f aca="false">INDEX({"サイトA","サイトB","サイトC"},MATCH(H18,E18:G18,0))</f>
        <v>サイトA</v>
      </c>
      <c r="J18" s="15" t="n">
        <f aca="false">MAX(E18:G18)-H18</f>
        <v>200</v>
      </c>
      <c r="K18" s="12" t="s">
        <v>75</v>
      </c>
      <c r="L18" s="12" t="s">
        <v>29</v>
      </c>
    </row>
    <row r="19" customFormat="false" ht="15" hidden="false" customHeight="true" outlineLevel="0" collapsed="false">
      <c r="A19" s="16" t="n">
        <v>18</v>
      </c>
      <c r="B19" s="17" t="s">
        <v>76</v>
      </c>
      <c r="C19" s="16" t="s">
        <v>77</v>
      </c>
      <c r="D19" s="17" t="s">
        <v>35</v>
      </c>
      <c r="E19" s="19" t="n">
        <v>12900</v>
      </c>
      <c r="F19" s="19" t="n">
        <v>13100</v>
      </c>
      <c r="G19" s="19" t="n">
        <v>13000</v>
      </c>
      <c r="H19" s="19" t="n">
        <f aca="false">MIN(E19:G19)</f>
        <v>12900</v>
      </c>
      <c r="I19" s="16" t="str">
        <f aca="false">INDEX({"サイトA","サイトB","サイトC"},MATCH(H19,E19:G19,0))</f>
        <v>サイトA</v>
      </c>
      <c r="J19" s="19" t="n">
        <f aca="false">MAX(E19:G19)-H19</f>
        <v>200</v>
      </c>
      <c r="K19" s="16" t="s">
        <v>36</v>
      </c>
      <c r="L19" s="16" t="s">
        <v>29</v>
      </c>
    </row>
    <row r="20" customFormat="false" ht="15" hidden="false" customHeight="true" outlineLevel="0" collapsed="false">
      <c r="A20" s="12" t="n">
        <v>19</v>
      </c>
      <c r="B20" s="13" t="s">
        <v>78</v>
      </c>
      <c r="C20" s="12" t="s">
        <v>79</v>
      </c>
      <c r="D20" s="14" t="s">
        <v>39</v>
      </c>
      <c r="E20" s="15" t="n">
        <v>2680</v>
      </c>
      <c r="F20" s="15" t="n">
        <v>3280</v>
      </c>
      <c r="G20" s="15" t="n">
        <v>2980</v>
      </c>
      <c r="H20" s="15" t="n">
        <f aca="false">MIN(E20:G20)</f>
        <v>2680</v>
      </c>
      <c r="I20" s="12" t="str">
        <f aca="false">INDEX({"サイトA","サイトB","サイトC"},MATCH(H20,E20:G20,0))</f>
        <v>サイトA</v>
      </c>
      <c r="J20" s="15" t="n">
        <f aca="false">MAX(E20:G20)-H20</f>
        <v>600</v>
      </c>
      <c r="K20" s="12" t="s">
        <v>28</v>
      </c>
      <c r="L20" s="12" t="s">
        <v>29</v>
      </c>
    </row>
    <row r="21" customFormat="false" ht="15" hidden="false" customHeight="true" outlineLevel="0" collapsed="false">
      <c r="A21" s="16" t="n">
        <v>20</v>
      </c>
      <c r="B21" s="17" t="s">
        <v>80</v>
      </c>
      <c r="C21" s="16" t="s">
        <v>81</v>
      </c>
      <c r="D21" s="18" t="s">
        <v>42</v>
      </c>
      <c r="E21" s="19" t="n">
        <v>12650</v>
      </c>
      <c r="F21" s="19" t="n">
        <v>12950</v>
      </c>
      <c r="G21" s="19" t="n">
        <v>12550</v>
      </c>
      <c r="H21" s="19" t="n">
        <f aca="false">MIN(E21:G21)</f>
        <v>12550</v>
      </c>
      <c r="I21" s="16" t="str">
        <f aca="false">INDEX({"サイトA","サイトB","サイトC"},MATCH(H21,E21:G21,0))</f>
        <v>サイトC</v>
      </c>
      <c r="J21" s="19" t="n">
        <f aca="false">MAX(E21:G21)-H21</f>
        <v>400</v>
      </c>
      <c r="K21" s="16" t="s">
        <v>45</v>
      </c>
      <c r="L21" s="16" t="s">
        <v>29</v>
      </c>
    </row>
    <row r="22" customFormat="false" ht="15" hidden="false" customHeight="true" outlineLevel="0" collapsed="false">
      <c r="A22" s="12" t="n">
        <v>21</v>
      </c>
      <c r="B22" s="13" t="s">
        <v>82</v>
      </c>
      <c r="C22" s="12" t="s">
        <v>83</v>
      </c>
      <c r="D22" s="14" t="s">
        <v>27</v>
      </c>
      <c r="E22" s="15" t="n">
        <v>3480</v>
      </c>
      <c r="F22" s="15" t="n">
        <v>3780</v>
      </c>
      <c r="G22" s="15" t="n">
        <v>3880</v>
      </c>
      <c r="H22" s="15" t="n">
        <f aca="false">MIN(E22:G22)</f>
        <v>3480</v>
      </c>
      <c r="I22" s="12" t="str">
        <f aca="false">INDEX({"サイトA","サイトB","サイトC"},MATCH(H22,E22:G22,0))</f>
        <v>サイトA</v>
      </c>
      <c r="J22" s="15" t="n">
        <f aca="false">MAX(E22:G22)-H22</f>
        <v>400</v>
      </c>
      <c r="K22" s="12" t="s">
        <v>28</v>
      </c>
      <c r="L22" s="12" t="s">
        <v>29</v>
      </c>
    </row>
    <row r="23" customFormat="false" ht="15" hidden="false" customHeight="true" outlineLevel="0" collapsed="false">
      <c r="A23" s="16" t="n">
        <v>22</v>
      </c>
      <c r="B23" s="17" t="s">
        <v>84</v>
      </c>
      <c r="C23" s="16" t="s">
        <v>85</v>
      </c>
      <c r="D23" s="18" t="s">
        <v>32</v>
      </c>
      <c r="E23" s="19" t="n">
        <v>4530</v>
      </c>
      <c r="F23" s="19" t="n">
        <v>4580</v>
      </c>
      <c r="G23" s="19" t="n">
        <v>4030</v>
      </c>
      <c r="H23" s="19" t="n">
        <f aca="false">MIN(E23:G23)</f>
        <v>4030</v>
      </c>
      <c r="I23" s="16" t="str">
        <f aca="false">INDEX({"サイトA","サイトB","サイトC"},MATCH(H23,E23:G23,0))</f>
        <v>サイトC</v>
      </c>
      <c r="J23" s="19" t="n">
        <f aca="false">MAX(E23:G23)-H23</f>
        <v>550</v>
      </c>
      <c r="K23" s="16" t="s">
        <v>86</v>
      </c>
      <c r="L23" s="16" t="s">
        <v>29</v>
      </c>
    </row>
    <row r="24" customFormat="false" ht="15" hidden="false" customHeight="true" outlineLevel="0" collapsed="false">
      <c r="A24" s="12" t="n">
        <v>23</v>
      </c>
      <c r="B24" s="13" t="s">
        <v>87</v>
      </c>
      <c r="C24" s="12" t="s">
        <v>88</v>
      </c>
      <c r="D24" s="13" t="s">
        <v>35</v>
      </c>
      <c r="E24" s="15" t="n">
        <v>2680</v>
      </c>
      <c r="F24" s="15" t="n">
        <v>2980</v>
      </c>
      <c r="G24" s="15" t="n">
        <v>2980</v>
      </c>
      <c r="H24" s="15" t="n">
        <f aca="false">MIN(E24:G24)</f>
        <v>2680</v>
      </c>
      <c r="I24" s="12" t="str">
        <f aca="false">INDEX({"サイトA","サイトB","サイトC"},MATCH(H24,E24:G24,0))</f>
        <v>サイトA</v>
      </c>
      <c r="J24" s="15" t="n">
        <f aca="false">MAX(E24:G24)-H24</f>
        <v>300</v>
      </c>
      <c r="K24" s="12" t="s">
        <v>28</v>
      </c>
      <c r="L24" s="12" t="s">
        <v>29</v>
      </c>
    </row>
    <row r="25" customFormat="false" ht="15" hidden="false" customHeight="true" outlineLevel="0" collapsed="false">
      <c r="A25" s="16" t="n">
        <v>24</v>
      </c>
      <c r="B25" s="17" t="s">
        <v>89</v>
      </c>
      <c r="C25" s="16" t="s">
        <v>90</v>
      </c>
      <c r="D25" s="18" t="s">
        <v>39</v>
      </c>
      <c r="E25" s="19" t="n">
        <v>3180</v>
      </c>
      <c r="F25" s="19" t="n">
        <v>3630</v>
      </c>
      <c r="G25" s="19" t="n">
        <v>3230</v>
      </c>
      <c r="H25" s="19" t="n">
        <f aca="false">MIN(E25:G25)</f>
        <v>3180</v>
      </c>
      <c r="I25" s="16" t="str">
        <f aca="false">INDEX({"サイトA","サイトB","サイトC"},MATCH(H25,E25:G25,0))</f>
        <v>サイトA</v>
      </c>
      <c r="J25" s="19" t="n">
        <f aca="false">MAX(E25:G25)-H25</f>
        <v>450</v>
      </c>
      <c r="K25" s="16" t="s">
        <v>91</v>
      </c>
      <c r="L25" s="16" t="s">
        <v>29</v>
      </c>
    </row>
    <row r="26" customFormat="false" ht="15" hidden="false" customHeight="true" outlineLevel="0" collapsed="false">
      <c r="A26" s="12" t="n">
        <v>25</v>
      </c>
      <c r="B26" s="13" t="s">
        <v>92</v>
      </c>
      <c r="C26" s="12" t="s">
        <v>93</v>
      </c>
      <c r="D26" s="14" t="s">
        <v>42</v>
      </c>
      <c r="E26" s="15" t="n">
        <v>16050</v>
      </c>
      <c r="F26" s="15" t="n">
        <v>15600</v>
      </c>
      <c r="G26" s="15" t="n">
        <v>15800</v>
      </c>
      <c r="H26" s="15" t="n">
        <f aca="false">MIN(E26:G26)</f>
        <v>15600</v>
      </c>
      <c r="I26" s="12" t="str">
        <f aca="false">INDEX({"サイトA","サイトB","サイトC"},MATCH(H26,E26:G26,0))</f>
        <v>サイトB</v>
      </c>
      <c r="J26" s="15" t="n">
        <f aca="false">MAX(E26:G26)-H26</f>
        <v>450</v>
      </c>
      <c r="K26" s="12" t="s">
        <v>94</v>
      </c>
      <c r="L26" s="12" t="s">
        <v>29</v>
      </c>
    </row>
    <row r="27" customFormat="false" ht="15" hidden="false" customHeight="true" outlineLevel="0" collapsed="false">
      <c r="A27" s="16" t="n">
        <v>26</v>
      </c>
      <c r="B27" s="17" t="s">
        <v>95</v>
      </c>
      <c r="C27" s="16" t="s">
        <v>96</v>
      </c>
      <c r="D27" s="18" t="s">
        <v>27</v>
      </c>
      <c r="E27" s="19" t="n">
        <v>5730</v>
      </c>
      <c r="F27" s="19" t="n">
        <v>5280</v>
      </c>
      <c r="G27" s="19" t="n">
        <v>5480</v>
      </c>
      <c r="H27" s="19" t="n">
        <f aca="false">MIN(E27:G27)</f>
        <v>5280</v>
      </c>
      <c r="I27" s="16" t="str">
        <f aca="false">INDEX({"サイトA","サイトB","サイトC"},MATCH(H27,E27:G27,0))</f>
        <v>サイトB</v>
      </c>
      <c r="J27" s="19" t="n">
        <f aca="false">MAX(E27:G27)-H27</f>
        <v>450</v>
      </c>
      <c r="K27" s="16" t="s">
        <v>97</v>
      </c>
      <c r="L27" s="16" t="s">
        <v>29</v>
      </c>
    </row>
    <row r="28" customFormat="false" ht="15" hidden="false" customHeight="true" outlineLevel="0" collapsed="false">
      <c r="A28" s="12" t="n">
        <v>27</v>
      </c>
      <c r="B28" s="13" t="s">
        <v>98</v>
      </c>
      <c r="C28" s="12" t="s">
        <v>99</v>
      </c>
      <c r="D28" s="14" t="s">
        <v>32</v>
      </c>
      <c r="E28" s="15" t="n">
        <v>15500</v>
      </c>
      <c r="F28" s="15" t="n">
        <v>15600</v>
      </c>
      <c r="G28" s="15" t="n">
        <v>15700</v>
      </c>
      <c r="H28" s="15" t="n">
        <f aca="false">MIN(E28:G28)</f>
        <v>15500</v>
      </c>
      <c r="I28" s="12" t="str">
        <f aca="false">INDEX({"サイトA","サイトB","サイトC"},MATCH(H28,E28:G28,0))</f>
        <v>サイトA</v>
      </c>
      <c r="J28" s="15" t="n">
        <f aca="false">MAX(E28:G28)-H28</f>
        <v>200</v>
      </c>
      <c r="K28" s="12" t="s">
        <v>28</v>
      </c>
      <c r="L28" s="12" t="s">
        <v>29</v>
      </c>
    </row>
    <row r="29" customFormat="false" ht="15" hidden="false" customHeight="true" outlineLevel="0" collapsed="false">
      <c r="A29" s="16" t="n">
        <v>28</v>
      </c>
      <c r="B29" s="17" t="s">
        <v>100</v>
      </c>
      <c r="C29" s="16" t="s">
        <v>101</v>
      </c>
      <c r="D29" s="17" t="s">
        <v>35</v>
      </c>
      <c r="E29" s="19" t="n">
        <v>5730</v>
      </c>
      <c r="F29" s="19" t="n">
        <v>5280</v>
      </c>
      <c r="G29" s="19" t="n">
        <v>5230</v>
      </c>
      <c r="H29" s="19" t="n">
        <f aca="false">MIN(E29:G29)</f>
        <v>5230</v>
      </c>
      <c r="I29" s="16" t="str">
        <f aca="false">INDEX({"サイトA","サイトB","サイトC"},MATCH(H29,E29:G29,0))</f>
        <v>サイトC</v>
      </c>
      <c r="J29" s="19" t="n">
        <f aca="false">MAX(E29:G29)-H29</f>
        <v>500</v>
      </c>
      <c r="K29" s="16" t="s">
        <v>28</v>
      </c>
      <c r="L29" s="16" t="s">
        <v>29</v>
      </c>
    </row>
    <row r="30" customFormat="false" ht="15" hidden="false" customHeight="true" outlineLevel="0" collapsed="false">
      <c r="A30" s="12" t="n">
        <v>29</v>
      </c>
      <c r="B30" s="13" t="s">
        <v>102</v>
      </c>
      <c r="C30" s="12" t="s">
        <v>103</v>
      </c>
      <c r="D30" s="14" t="s">
        <v>39</v>
      </c>
      <c r="E30" s="15" t="n">
        <v>3180</v>
      </c>
      <c r="F30" s="15" t="n">
        <v>3480</v>
      </c>
      <c r="G30" s="15" t="n">
        <v>3230</v>
      </c>
      <c r="H30" s="15" t="n">
        <f aca="false">MIN(E30:G30)</f>
        <v>3180</v>
      </c>
      <c r="I30" s="12" t="str">
        <f aca="false">INDEX({"サイトA","サイトB","サイトC"},MATCH(H30,E30:G30,0))</f>
        <v>サイトA</v>
      </c>
      <c r="J30" s="15" t="n">
        <f aca="false">MAX(E30:G30)-H30</f>
        <v>300</v>
      </c>
      <c r="K30" s="12" t="s">
        <v>91</v>
      </c>
      <c r="L30" s="12" t="s">
        <v>29</v>
      </c>
    </row>
    <row r="31" customFormat="false" ht="15" hidden="false" customHeight="true" outlineLevel="0" collapsed="false">
      <c r="A31" s="16" t="n">
        <v>30</v>
      </c>
      <c r="B31" s="17" t="s">
        <v>104</v>
      </c>
      <c r="C31" s="16" t="s">
        <v>105</v>
      </c>
      <c r="D31" s="18" t="s">
        <v>42</v>
      </c>
      <c r="E31" s="19" t="n">
        <v>15650</v>
      </c>
      <c r="F31" s="19" t="n">
        <v>16100</v>
      </c>
      <c r="G31" s="19" t="n">
        <v>15700</v>
      </c>
      <c r="H31" s="19" t="n">
        <f aca="false">MIN(E31:G31)</f>
        <v>15650</v>
      </c>
      <c r="I31" s="16" t="str">
        <f aca="false">INDEX({"サイトA","サイトB","サイトC"},MATCH(H31,E31:G31,0))</f>
        <v>サイトA</v>
      </c>
      <c r="J31" s="19" t="n">
        <f aca="false">MAX(E31:G31)-H31</f>
        <v>450</v>
      </c>
      <c r="K31" s="16" t="s">
        <v>94</v>
      </c>
      <c r="L31" s="16" t="s">
        <v>29</v>
      </c>
    </row>
  </sheetData>
  <autoFilter ref="A1:L3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2026-07-13T22:23:47Z</dcterms:created>
  <dc:creator>openpyxl</dc:creator>
  <dc:description/>
  <dc:language>en-US</dc:language>
  <cp:lastModifiedBy/>
  <dcterms:modified xsi:type="dcterms:W3CDTF">2026-07-13T22:44:40Z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